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8"/>
  </bookViews>
  <sheets>
    <sheet name="Доходы.№2 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2" l="1"/>
  <c r="D72" i="2"/>
  <c r="D47" i="2"/>
  <c r="D12" i="2"/>
  <c r="D13" i="2"/>
  <c r="E15" i="2"/>
  <c r="E39" i="2"/>
  <c r="D39" i="2"/>
  <c r="C39" i="2"/>
  <c r="F43" i="2"/>
  <c r="E31" i="2"/>
  <c r="F20" i="2"/>
  <c r="F19" i="2"/>
  <c r="F34" i="2" l="1"/>
  <c r="F33" i="2"/>
  <c r="F38" i="2"/>
  <c r="F44" i="2"/>
  <c r="F41" i="2"/>
  <c r="F49" i="2"/>
  <c r="D69" i="2"/>
  <c r="C69" i="2"/>
  <c r="F60" i="2"/>
  <c r="F54" i="2" l="1"/>
  <c r="C53" i="2"/>
  <c r="D53" i="2"/>
  <c r="E53" i="2"/>
  <c r="F53" i="2" s="1"/>
  <c r="F71" i="2" l="1"/>
  <c r="F70" i="2"/>
  <c r="E69" i="2"/>
  <c r="F69" i="2" s="1"/>
  <c r="D48" i="2"/>
  <c r="C66" i="2"/>
  <c r="D66" i="2"/>
  <c r="E66" i="2"/>
  <c r="E61" i="2"/>
  <c r="D61" i="2"/>
  <c r="F64" i="2"/>
  <c r="F65" i="2"/>
  <c r="F63" i="2"/>
  <c r="F62" i="2"/>
  <c r="C61" i="2"/>
  <c r="F66" i="2" l="1"/>
  <c r="C58" i="2"/>
  <c r="C57" i="2" s="1"/>
  <c r="C50" i="2"/>
  <c r="C48" i="2"/>
  <c r="C45" i="2"/>
  <c r="C36" i="2"/>
  <c r="C31" i="2"/>
  <c r="C30" i="2" s="1"/>
  <c r="C23" i="2"/>
  <c r="C22" i="2" s="1"/>
  <c r="C21" i="2" s="1"/>
  <c r="C15" i="2"/>
  <c r="C14" i="2" s="1"/>
  <c r="D15" i="2"/>
  <c r="D14" i="2" s="1"/>
  <c r="D23" i="2"/>
  <c r="D22" i="2" s="1"/>
  <c r="D21" i="2" s="1"/>
  <c r="D31" i="2"/>
  <c r="D30" i="2" s="1"/>
  <c r="D36" i="2"/>
  <c r="D45" i="2"/>
  <c r="E48" i="2"/>
  <c r="F48" i="2" s="1"/>
  <c r="E36" i="2"/>
  <c r="D58" i="2"/>
  <c r="D57" i="2" s="1"/>
  <c r="D50" i="2"/>
  <c r="E50" i="2"/>
  <c r="E58" i="2"/>
  <c r="E57" i="2" s="1"/>
  <c r="C47" i="2" l="1"/>
  <c r="C35" i="2"/>
  <c r="C13" i="2" s="1"/>
  <c r="C12" i="2" s="1"/>
  <c r="C72" i="2" s="1"/>
  <c r="D35" i="2"/>
  <c r="F61" i="2"/>
  <c r="F68" i="2"/>
  <c r="F67" i="2"/>
  <c r="F59" i="2"/>
  <c r="F52" i="2"/>
  <c r="F51" i="2"/>
  <c r="F46" i="2"/>
  <c r="F42" i="2"/>
  <c r="F40" i="2"/>
  <c r="F37" i="2"/>
  <c r="F32" i="2"/>
  <c r="F27" i="2"/>
  <c r="F26" i="2"/>
  <c r="F25" i="2"/>
  <c r="F24" i="2"/>
  <c r="F18" i="2"/>
  <c r="F17" i="2"/>
  <c r="E45" i="2"/>
  <c r="F45" i="2" s="1"/>
  <c r="E30" i="2"/>
  <c r="E13" i="2" s="1"/>
  <c r="E12" i="2" s="1"/>
  <c r="E72" i="2" s="1"/>
  <c r="E23" i="2"/>
  <c r="E22" i="2" s="1"/>
  <c r="E21" i="2" s="1"/>
  <c r="E14" i="2"/>
  <c r="C56" i="2" l="1"/>
  <c r="F36" i="2"/>
  <c r="F58" i="2"/>
  <c r="F21" i="2"/>
  <c r="F23" i="2"/>
  <c r="F30" i="2"/>
  <c r="F39" i="2"/>
  <c r="F15" i="2"/>
  <c r="F14" i="2" s="1"/>
  <c r="F31" i="2"/>
  <c r="F50" i="2"/>
  <c r="F22" i="2"/>
  <c r="E35" i="2"/>
  <c r="C55" i="2" l="1"/>
  <c r="E56" i="2"/>
  <c r="E55" i="2" s="1"/>
  <c r="D56" i="2"/>
  <c r="D55" i="2" s="1"/>
  <c r="F35" i="2"/>
  <c r="F57" i="2"/>
  <c r="F72" i="2" l="1"/>
  <c r="F56" i="2"/>
  <c r="F55" i="2"/>
  <c r="F47" i="2"/>
  <c r="F13" i="2"/>
  <c r="F12" i="2" l="1"/>
</calcChain>
</file>

<file path=xl/sharedStrings.xml><?xml version="1.0" encoding="utf-8"?>
<sst xmlns="http://schemas.openxmlformats.org/spreadsheetml/2006/main" count="126" uniqueCount="123">
  <si>
    <t>тыс. руб.</t>
  </si>
  <si>
    <t>Коды бюджетной классификации</t>
  </si>
  <si>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</si>
  <si>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</si>
  <si>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</si>
  <si>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</si>
  <si>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</si>
  <si>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</si>
  <si>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</si>
  <si>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</si>
  <si>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</si>
  <si>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</si>
  <si>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</si>
  <si>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</si>
  <si>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</si>
  <si>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</si>
  <si>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</si>
  <si>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</si>
  <si>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</si>
  <si>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000 1 03 02100 01 0000 110</t>
  </si>
  <si>
    <t>Доходы от уплаты акцизов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</si>
  <si>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</si>
  <si>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</si>
  <si>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</si>
  <si>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</si>
  <si>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</si>
  <si>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</si>
  <si>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</si>
  <si>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</si>
  <si>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000 1 0 50000 00 0000 0000</t>
  </si>
  <si>
    <t>Налоги на совокупный доход</t>
  </si>
  <si>
    <t>0001 05 03000 01 0000 110</t>
  </si>
  <si>
    <t>Единый сельскохозяйственный налог</t>
  </si>
  <si>
    <t>000 1 05 03010 01 1000 110</t>
  </si>
  <si>
    <t>Единый сельскохозяйственный налог (ЕСХН)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</si>
  <si>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</si>
  <si>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</si>
  <si>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</si>
  <si>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</si>
  <si>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</si>
  <si>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</si>
  <si>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</si>
  <si>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</si>
  <si>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000 1 06 06033 10 1000 110</t>
  </si>
  <si>
    <t>Земельный налог с организаций, обладающих земельным участком, расположенным в границах сельских поселений</t>
  </si>
  <si>
    <t>000 1 06 06043 10 1000 110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</si>
  <si>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</si>
  <si>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</si>
  <si>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000 1 16 000000 00 0000 140</t>
  </si>
  <si>
    <t>Штрафы, санкции, возмещение ущерба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</si>
  <si>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</si>
  <si>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</si>
  <si>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</si>
  <si>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</si>
  <si>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</si>
  <si>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</si>
  <si>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</si>
  <si>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</si>
  <si>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</si>
  <si>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</si>
  <si>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</si>
  <si>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сельских поселений на выравнивание бюджетной обеспеченности</t>
  </si>
  <si>
    <t>000 2 02 300000 00 0000 150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</si>
  <si>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</si>
  <si>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</si>
  <si>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</si>
  <si>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</si>
  <si>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</si>
  <si>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Наименование  дохода</t>
  </si>
  <si>
    <t>Фактическое исполнение</t>
  </si>
  <si>
    <t>Приложение №2</t>
  </si>
  <si>
    <t>Уточненный план</t>
  </si>
  <si>
    <t>Процент исполнения к уточненному плану, %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</si>
  <si>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</t>
  </si>
  <si>
    <t>000 1 16 10123 01 0000 140</t>
  </si>
  <si>
    <t>000 2 02 29999 10 0000 150</t>
  </si>
  <si>
    <t>000 2 02 20000 00 0000 150</t>
  </si>
  <si>
    <t>Субсидии бюджетам бюджетной системы Российской Федерации(межбюджетные субсидии)</t>
  </si>
  <si>
    <t>Прочие субсидии бюджетам сельских поселений</t>
  </si>
  <si>
    <t>образования «Хатукайское сельское поселение»</t>
  </si>
  <si>
    <t>к решению Совета народных депутатов муниципального</t>
  </si>
  <si>
    <t>Единый сельскохозяйственный налог (пеня)</t>
  </si>
  <si>
    <t>Единый сельскохозяйственный налог (штрафы)</t>
  </si>
  <si>
    <t>000 1 05 03010 01 2100 110</t>
  </si>
  <si>
    <t>000 1 05 03010 01 3000 110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</si>
  <si>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поселений(пени)</t>
  </si>
  <si>
    <t>000 1 06 06033 10 2100 110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</si>
  <si>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</si>
  <si>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(за исключением
действий, совершаемых консульскими учреждениями Российской Федерации)</t>
  </si>
  <si>
    <t>000 1 08 04020 01 1000 110</t>
  </si>
  <si>
    <t>Земельный налог с организаций, обладающих земельным участком, расположенным в границах сельских поселений (пени)</t>
  </si>
  <si>
    <t>Земельный налог с физических лиц, обладающих земельным участком, расположенным в границах сельских поселений (пени)</t>
  </si>
  <si>
    <t>000 1 06 06043 10 2100 110</t>
  </si>
  <si>
    <t>000 1 08 04020 01 0000 110</t>
  </si>
  <si>
    <t>Доходы от реализации имущества, находящегося в собственности сельских поселений</t>
  </si>
  <si>
    <t>000 1 14 02053 10 0000 440</t>
  </si>
  <si>
    <t>000 1 14 00000 00 0000 440</t>
  </si>
  <si>
    <t>Доходы от реализации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</t>
  </si>
  <si>
    <t>000 2 02 49999 10 0000 150</t>
  </si>
  <si>
    <t>Прочие межбюджетные трансферты,передоваемые бюджетам сельских поселений</t>
  </si>
  <si>
    <t>000 2 02 20077 10 0000 150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</si>
  <si>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</si>
  <si>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развитие транспортной инфраструктуры на сельских территориях</t>
  </si>
  <si>
    <t>000 2 02 25372 10 0000 150</t>
  </si>
  <si>
    <t xml:space="preserve">Субвенции бюджетам субъектов Российской Федерации </t>
  </si>
  <si>
    <t>000 2 18 60010 10 0000 150</t>
  </si>
  <si>
    <t>000 2 19 60010 10 0000 150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</si>
  <si>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</si>
  <si>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</si>
  <si>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000 1 06 01030 10 2100 110</t>
  </si>
  <si>
    <t>Инициативные платежи, зачисляемые в бюджеты сельских поселений</t>
  </si>
  <si>
    <t>000 1 17 15030 10 0000 150</t>
  </si>
  <si>
    <t>Инициативные платежи</t>
  </si>
  <si>
    <t>000 2 02 19999 10 0000 150</t>
  </si>
  <si>
    <t>Прочие дотации</t>
  </si>
  <si>
    <t xml:space="preserve">Исполнение доходов бюджета муниципального образования «Хатукайское сельское  поселение» за  2022 год по кодам классификации доходов бюджета </t>
  </si>
  <si>
    <t>Фактическое исполнение за январь -декабрь 2021 года</t>
  </si>
  <si>
    <t>январь - декабрь 2022 года</t>
  </si>
  <si>
    <t>000 1 01 02080 01 1000 110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</si>
  <si>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</si>
  <si>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</si>
  <si>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Российскрой Федерации)</t>
  </si>
  <si>
    <t>№ 114  от "26" мая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</si>
</sst>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\ &quot;₽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3 4" xfId="5"/>
    <cellStyle name="Обычный 3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00"/>
  <sheetViews>
    <sheetView tabSelected="1" workbookViewId="0">
      <pane ySplit="2760" topLeftCell="A68"/>
      <selection activeCell="G6" sqref="G6"/>
      <selection pane="bottomLeft" activeCell="A75" sqref="A75"/>
    </sheetView>
  </sheetViews>
  <sheetFormatPr defaultColWidth="88.5546875" defaultRowHeight="15.6" x14ac:dyDescent="0.3"/>
  <cols>
    <col min="1" max="1" width="33" style="1" customWidth="1"/>
    <col min="2" max="2" width="58.5546875" style="1" customWidth="1"/>
    <col min="3" max="4" width="17.44140625" style="18" customWidth="1"/>
    <col min="5" max="5" width="16.6640625" style="18" customWidth="1"/>
    <col min="6" max="6" width="15.33203125" style="18" customWidth="1"/>
    <col min="7" max="16384" width="88.5546875" style="1"/>
  </cols>
  <sheetData>
    <row r="1" spans="1:6" x14ac:dyDescent="0.3">
      <c r="F1" s="31"/>
    </row>
    <row r="2" spans="1:6" x14ac:dyDescent="0.3">
      <c r="B2" s="59" t="s">
        <v>70</v>
      </c>
      <c r="C2" s="59"/>
      <c r="D2" s="59"/>
      <c r="E2" s="59"/>
      <c r="F2" s="59"/>
    </row>
    <row r="3" spans="1:6" x14ac:dyDescent="0.3">
      <c r="B3" s="59" t="s">
        <v>80</v>
      </c>
      <c r="C3" s="59"/>
      <c r="D3" s="59"/>
      <c r="E3" s="59"/>
      <c r="F3" s="59"/>
    </row>
    <row r="4" spans="1:6" x14ac:dyDescent="0.3">
      <c r="B4" s="59" t="s">
        <v>79</v>
      </c>
      <c r="C4" s="59"/>
      <c r="D4" s="59"/>
      <c r="E4" s="59"/>
      <c r="F4" s="59"/>
    </row>
    <row r="5" spans="1:6" x14ac:dyDescent="0.3">
      <c r="B5" s="60" t="s">
        <v>122</v>
      </c>
      <c r="C5" s="60"/>
      <c r="D5" s="60"/>
      <c r="E5" s="60"/>
      <c r="F5" s="60"/>
    </row>
    <row r="6" spans="1:6" ht="9" customHeight="1" x14ac:dyDescent="0.3">
      <c r="A6" s="2"/>
    </row>
    <row r="7" spans="1:6" ht="15.75" customHeight="1" x14ac:dyDescent="0.3">
      <c r="A7" s="62" t="s">
        <v>115</v>
      </c>
      <c r="B7" s="62"/>
      <c r="C7" s="62"/>
      <c r="D7" s="62"/>
      <c r="E7" s="62"/>
      <c r="F7" s="62"/>
    </row>
    <row r="8" spans="1:6" ht="25.5" customHeight="1" x14ac:dyDescent="0.3">
      <c r="A8" s="62"/>
      <c r="B8" s="62"/>
      <c r="C8" s="62"/>
      <c r="D8" s="62"/>
      <c r="E8" s="62"/>
      <c r="F8" s="62"/>
    </row>
    <row r="9" spans="1:6" x14ac:dyDescent="0.3">
      <c r="F9" s="32" t="s">
        <v>0</v>
      </c>
    </row>
    <row r="10" spans="1:6" ht="47.4" customHeight="1" x14ac:dyDescent="0.3">
      <c r="A10" s="61" t="s">
        <v>1</v>
      </c>
      <c r="B10" s="61" t="s">
        <v>68</v>
      </c>
      <c r="C10" s="63" t="s">
        <v>116</v>
      </c>
      <c r="D10" s="63" t="s">
        <v>71</v>
      </c>
      <c r="E10" s="35" t="s">
        <v>117</v>
      </c>
      <c r="F10" s="63" t="s">
        <v>72</v>
      </c>
    </row>
    <row r="11" spans="1:6" ht="51.75" customHeight="1" x14ac:dyDescent="0.3">
      <c r="A11" s="61"/>
      <c r="B11" s="61"/>
      <c r="C11" s="64"/>
      <c r="D11" s="65"/>
      <c r="E11" s="19" t="s">
        <v>69</v>
      </c>
      <c r="F11" s="64"/>
    </row>
    <row r="12" spans="1:6" ht="21.6" customHeight="1" x14ac:dyDescent="0.3">
      <c r="A12" s="4" t="s">
        <v>2</v>
      </c>
      <c r="B12" s="5" t="s">
        <v>3</v>
      </c>
      <c r="C12" s="37">
        <f>C13+C47</f>
        <v>13885.699999999999</v>
      </c>
      <c r="D12" s="43">
        <f>D13+D47</f>
        <v>13885.699999999999</v>
      </c>
      <c r="E12" s="43">
        <f>E13+E47</f>
        <v>13915.800000000001</v>
      </c>
      <c r="F12" s="23">
        <f>E12*100/D12</f>
        <v>100.21676977033928</v>
      </c>
    </row>
    <row r="13" spans="1:6" ht="25.8" customHeight="1" x14ac:dyDescent="0.3">
      <c r="A13" s="3"/>
      <c r="B13" s="5" t="s">
        <v>4</v>
      </c>
      <c r="C13" s="37">
        <f>C14+C21+C30+C35+C45</f>
        <v>13823.8</v>
      </c>
      <c r="D13" s="43">
        <f>D14+D21+D30+D35+D45</f>
        <v>13191.3</v>
      </c>
      <c r="E13" s="43">
        <f>E14+E21+E30+E35+E45</f>
        <v>13269.7</v>
      </c>
      <c r="F13" s="23">
        <f>E13*100/D13</f>
        <v>100.59433111217243</v>
      </c>
    </row>
    <row r="14" spans="1:6" ht="26.4" customHeight="1" x14ac:dyDescent="0.3">
      <c r="A14" s="4" t="s">
        <v>5</v>
      </c>
      <c r="B14" s="5" t="s">
        <v>6</v>
      </c>
      <c r="C14" s="37">
        <f>C15</f>
        <v>1433.6</v>
      </c>
      <c r="D14" s="30">
        <f t="shared" ref="D14" si="0">D15</f>
        <v>1442.8</v>
      </c>
      <c r="E14" s="23">
        <f>E15</f>
        <v>1871.4</v>
      </c>
      <c r="F14" s="23">
        <f>F15</f>
        <v>129.70612697532576</v>
      </c>
    </row>
    <row r="15" spans="1:6" x14ac:dyDescent="0.3">
      <c r="A15" s="56" t="s">
        <v>7</v>
      </c>
      <c r="B15" s="57" t="s">
        <v>8</v>
      </c>
      <c r="C15" s="58">
        <f>C17+C18+C19</f>
        <v>1433.6</v>
      </c>
      <c r="D15" s="58">
        <f t="shared" ref="D15" si="1">D17+D18+D19</f>
        <v>1442.8</v>
      </c>
      <c r="E15" s="58">
        <f>E17+E18+E19+E20</f>
        <v>1871.4</v>
      </c>
      <c r="F15" s="58">
        <f>E15*100/D15</f>
        <v>129.70612697532576</v>
      </c>
    </row>
    <row r="16" spans="1:6" x14ac:dyDescent="0.3">
      <c r="A16" s="56"/>
      <c r="B16" s="57"/>
      <c r="C16" s="58"/>
      <c r="D16" s="58"/>
      <c r="E16" s="58"/>
      <c r="F16" s="58"/>
    </row>
    <row r="17" spans="1:6" ht="88.8" customHeight="1" x14ac:dyDescent="0.3">
      <c r="A17" s="3" t="s">
        <v>9</v>
      </c>
      <c r="B17" s="6" t="s">
        <v>10</v>
      </c>
      <c r="C17" s="39">
        <v>1317.4</v>
      </c>
      <c r="D17" s="33">
        <v>1442.8</v>
      </c>
      <c r="E17" s="22">
        <v>1736.7</v>
      </c>
      <c r="F17" s="22">
        <f>E17*100/D17</f>
        <v>120.37011366786804</v>
      </c>
    </row>
    <row r="18" spans="1:6" ht="129" customHeight="1" x14ac:dyDescent="0.3">
      <c r="A18" s="3" t="s">
        <v>11</v>
      </c>
      <c r="B18" s="6" t="s">
        <v>12</v>
      </c>
      <c r="C18" s="39">
        <v>44.6</v>
      </c>
      <c r="D18" s="29">
        <v>0</v>
      </c>
      <c r="E18" s="22">
        <v>34.700000000000003</v>
      </c>
      <c r="F18" s="22" t="e">
        <f>E18*100/D18</f>
        <v>#DIV/0!</v>
      </c>
    </row>
    <row r="19" spans="1:6" ht="58.2" customHeight="1" x14ac:dyDescent="0.3">
      <c r="A19" s="42" t="s">
        <v>13</v>
      </c>
      <c r="B19" s="44" t="s">
        <v>14</v>
      </c>
      <c r="C19" s="45">
        <v>71.599999999999994</v>
      </c>
      <c r="D19" s="45">
        <v>0</v>
      </c>
      <c r="E19" s="45">
        <v>97.4</v>
      </c>
      <c r="F19" s="45" t="e">
        <f>E19*100/D19</f>
        <v>#DIV/0!</v>
      </c>
    </row>
    <row r="20" spans="1:6" ht="118.8" customHeight="1" x14ac:dyDescent="0.3">
      <c r="A20" s="42" t="s">
        <v>118</v>
      </c>
      <c r="B20" s="44" t="s">
        <v>119</v>
      </c>
      <c r="C20" s="45">
        <v>0</v>
      </c>
      <c r="D20" s="45">
        <v>0</v>
      </c>
      <c r="E20" s="45">
        <v>2.6</v>
      </c>
      <c r="F20" s="45" t="e">
        <f>E20*100/D20</f>
        <v>#DIV/0!</v>
      </c>
    </row>
    <row r="21" spans="1:6" ht="46.8" x14ac:dyDescent="0.3">
      <c r="A21" s="4" t="s">
        <v>15</v>
      </c>
      <c r="B21" s="5" t="s">
        <v>16</v>
      </c>
      <c r="C21" s="37">
        <f t="shared" ref="C21:E22" si="2">C22</f>
        <v>1839.7</v>
      </c>
      <c r="D21" s="30">
        <f t="shared" si="2"/>
        <v>1993.8000000000002</v>
      </c>
      <c r="E21" s="23">
        <f t="shared" si="2"/>
        <v>2300.6999999999998</v>
      </c>
      <c r="F21" s="23">
        <f>E21*100/D21</f>
        <v>115.39271742401442</v>
      </c>
    </row>
    <row r="22" spans="1:6" ht="46.2" customHeight="1" x14ac:dyDescent="0.3">
      <c r="A22" s="4" t="s">
        <v>17</v>
      </c>
      <c r="B22" s="5" t="s">
        <v>18</v>
      </c>
      <c r="C22" s="37">
        <f t="shared" si="2"/>
        <v>1839.7</v>
      </c>
      <c r="D22" s="30">
        <f t="shared" si="2"/>
        <v>1993.8000000000002</v>
      </c>
      <c r="E22" s="23">
        <f t="shared" si="2"/>
        <v>2300.6999999999998</v>
      </c>
      <c r="F22" s="23">
        <f t="shared" ref="F22:F23" si="3">E22*100/D22</f>
        <v>115.39271742401442</v>
      </c>
    </row>
    <row r="23" spans="1:6" ht="27" customHeight="1" x14ac:dyDescent="0.3">
      <c r="A23" s="4" t="s">
        <v>19</v>
      </c>
      <c r="B23" s="5" t="s">
        <v>20</v>
      </c>
      <c r="C23" s="37">
        <f>C24+C25+C26+C27</f>
        <v>1839.7</v>
      </c>
      <c r="D23" s="30">
        <f t="shared" ref="D23" si="4">D24+D25+D26+D27</f>
        <v>1993.8000000000002</v>
      </c>
      <c r="E23" s="23">
        <f>E24+E25+E26+E27</f>
        <v>2300.6999999999998</v>
      </c>
      <c r="F23" s="23">
        <f t="shared" si="3"/>
        <v>115.39271742401442</v>
      </c>
    </row>
    <row r="24" spans="1:6" ht="124.8" x14ac:dyDescent="0.3">
      <c r="A24" s="3" t="s">
        <v>21</v>
      </c>
      <c r="B24" s="7" t="s">
        <v>22</v>
      </c>
      <c r="C24" s="39">
        <v>849.3</v>
      </c>
      <c r="D24" s="29">
        <v>901.4</v>
      </c>
      <c r="E24" s="22">
        <v>1153.4000000000001</v>
      </c>
      <c r="F24" s="22">
        <f>E24*100/D24</f>
        <v>127.95651209230088</v>
      </c>
    </row>
    <row r="25" spans="1:6" ht="150.6" customHeight="1" x14ac:dyDescent="0.3">
      <c r="A25" s="3" t="s">
        <v>23</v>
      </c>
      <c r="B25" s="7" t="s">
        <v>24</v>
      </c>
      <c r="C25" s="39">
        <v>5.9</v>
      </c>
      <c r="D25" s="29">
        <v>5</v>
      </c>
      <c r="E25" s="22">
        <v>6.2</v>
      </c>
      <c r="F25" s="22">
        <f>E25*100/D25</f>
        <v>124</v>
      </c>
    </row>
    <row r="26" spans="1:6" ht="129" customHeight="1" x14ac:dyDescent="0.3">
      <c r="A26" s="3" t="s">
        <v>25</v>
      </c>
      <c r="B26" s="7" t="s">
        <v>26</v>
      </c>
      <c r="C26" s="39">
        <v>1129.3</v>
      </c>
      <c r="D26" s="29">
        <v>1200.4000000000001</v>
      </c>
      <c r="E26" s="22">
        <v>1273.4000000000001</v>
      </c>
      <c r="F26" s="22">
        <f>E26*100/D26</f>
        <v>106.08130623125625</v>
      </c>
    </row>
    <row r="27" spans="1:6" ht="15.75" customHeight="1" x14ac:dyDescent="0.3">
      <c r="A27" s="46" t="s">
        <v>27</v>
      </c>
      <c r="B27" s="49" t="s">
        <v>28</v>
      </c>
      <c r="C27" s="55">
        <v>-144.80000000000001</v>
      </c>
      <c r="D27" s="55">
        <v>-113</v>
      </c>
      <c r="E27" s="55">
        <v>-132.30000000000001</v>
      </c>
      <c r="F27" s="52">
        <f>E27*100/D27</f>
        <v>117.07964601769913</v>
      </c>
    </row>
    <row r="28" spans="1:6" x14ac:dyDescent="0.3">
      <c r="A28" s="47"/>
      <c r="B28" s="50"/>
      <c r="C28" s="55"/>
      <c r="D28" s="55"/>
      <c r="E28" s="55"/>
      <c r="F28" s="53"/>
    </row>
    <row r="29" spans="1:6" ht="115.2" customHeight="1" x14ac:dyDescent="0.3">
      <c r="A29" s="48"/>
      <c r="B29" s="51"/>
      <c r="C29" s="55"/>
      <c r="D29" s="55"/>
      <c r="E29" s="55"/>
      <c r="F29" s="54"/>
    </row>
    <row r="30" spans="1:6" x14ac:dyDescent="0.3">
      <c r="A30" s="4" t="s">
        <v>29</v>
      </c>
      <c r="B30" s="5" t="s">
        <v>30</v>
      </c>
      <c r="C30" s="37">
        <f t="shared" ref="C30:E30" si="5">C31</f>
        <v>4173.3</v>
      </c>
      <c r="D30" s="30">
        <f t="shared" si="5"/>
        <v>3745.2</v>
      </c>
      <c r="E30" s="23">
        <f t="shared" si="5"/>
        <v>3432.1</v>
      </c>
      <c r="F30" s="23">
        <f t="shared" ref="F30:F39" si="6">E30*100/D30</f>
        <v>91.639965822920004</v>
      </c>
    </row>
    <row r="31" spans="1:6" ht="24" customHeight="1" x14ac:dyDescent="0.3">
      <c r="A31" s="4" t="s">
        <v>31</v>
      </c>
      <c r="B31" s="5" t="s">
        <v>32</v>
      </c>
      <c r="C31" s="37">
        <f>C32+C33+C34</f>
        <v>4173.3</v>
      </c>
      <c r="D31" s="30">
        <f t="shared" ref="D31" si="7">D32+D33+D34</f>
        <v>3745.2</v>
      </c>
      <c r="E31" s="23">
        <f>E32+E33+E34</f>
        <v>3432.1</v>
      </c>
      <c r="F31" s="23">
        <f t="shared" si="6"/>
        <v>91.639965822920004</v>
      </c>
    </row>
    <row r="32" spans="1:6" ht="20.399999999999999" customHeight="1" x14ac:dyDescent="0.3">
      <c r="A32" s="3" t="s">
        <v>33</v>
      </c>
      <c r="B32" s="6" t="s">
        <v>34</v>
      </c>
      <c r="C32" s="39">
        <v>4153.3</v>
      </c>
      <c r="D32" s="29">
        <v>3745.2</v>
      </c>
      <c r="E32" s="22">
        <v>3338.4</v>
      </c>
      <c r="F32" s="22">
        <f t="shared" si="6"/>
        <v>89.138096763857746</v>
      </c>
    </row>
    <row r="33" spans="1:6" ht="21.6" customHeight="1" x14ac:dyDescent="0.3">
      <c r="A33" s="11" t="s">
        <v>83</v>
      </c>
      <c r="B33" s="12" t="s">
        <v>81</v>
      </c>
      <c r="C33" s="39">
        <v>19.7</v>
      </c>
      <c r="D33" s="29"/>
      <c r="E33" s="22">
        <v>93.7</v>
      </c>
      <c r="F33" s="39" t="e">
        <f t="shared" si="6"/>
        <v>#DIV/0!</v>
      </c>
    </row>
    <row r="34" spans="1:6" ht="23.4" customHeight="1" x14ac:dyDescent="0.3">
      <c r="A34" s="11" t="s">
        <v>84</v>
      </c>
      <c r="B34" s="12" t="s">
        <v>82</v>
      </c>
      <c r="C34" s="39">
        <v>0.3</v>
      </c>
      <c r="D34" s="29"/>
      <c r="E34" s="22">
        <v>0</v>
      </c>
      <c r="F34" s="39" t="e">
        <f t="shared" si="6"/>
        <v>#DIV/0!</v>
      </c>
    </row>
    <row r="35" spans="1:6" ht="25.2" customHeight="1" x14ac:dyDescent="0.3">
      <c r="A35" s="4" t="s">
        <v>35</v>
      </c>
      <c r="B35" s="5" t="s">
        <v>36</v>
      </c>
      <c r="C35" s="37">
        <f>C36+C39</f>
        <v>6373.9</v>
      </c>
      <c r="D35" s="30">
        <f t="shared" ref="D35" si="8">D36+D39</f>
        <v>6001.7000000000007</v>
      </c>
      <c r="E35" s="23">
        <f>E36+E39</f>
        <v>5660.2</v>
      </c>
      <c r="F35" s="23">
        <f t="shared" si="6"/>
        <v>94.309945515437278</v>
      </c>
    </row>
    <row r="36" spans="1:6" ht="26.4" customHeight="1" x14ac:dyDescent="0.3">
      <c r="A36" s="4" t="s">
        <v>37</v>
      </c>
      <c r="B36" s="5" t="s">
        <v>38</v>
      </c>
      <c r="C36" s="37">
        <f>C37+C38</f>
        <v>778.30000000000007</v>
      </c>
      <c r="D36" s="30">
        <f t="shared" ref="D36" si="9">D37+D38</f>
        <v>356</v>
      </c>
      <c r="E36" s="23">
        <f>E37+E38</f>
        <v>578</v>
      </c>
      <c r="F36" s="23">
        <f t="shared" si="6"/>
        <v>162.35955056179776</v>
      </c>
    </row>
    <row r="37" spans="1:6" ht="63.6" customHeight="1" x14ac:dyDescent="0.3">
      <c r="A37" s="3" t="s">
        <v>39</v>
      </c>
      <c r="B37" s="7" t="s">
        <v>40</v>
      </c>
      <c r="C37" s="39">
        <v>776.1</v>
      </c>
      <c r="D37" s="29">
        <v>356</v>
      </c>
      <c r="E37" s="22">
        <v>571.70000000000005</v>
      </c>
      <c r="F37" s="22">
        <f t="shared" si="6"/>
        <v>160.58988764044946</v>
      </c>
    </row>
    <row r="38" spans="1:6" ht="57" customHeight="1" x14ac:dyDescent="0.3">
      <c r="A38" s="11" t="s">
        <v>109</v>
      </c>
      <c r="B38" s="7" t="s">
        <v>85</v>
      </c>
      <c r="C38" s="39">
        <v>2.2000000000000002</v>
      </c>
      <c r="D38" s="29"/>
      <c r="E38" s="22">
        <v>6.3</v>
      </c>
      <c r="F38" s="39" t="e">
        <f t="shared" si="6"/>
        <v>#DIV/0!</v>
      </c>
    </row>
    <row r="39" spans="1:6" ht="28.2" customHeight="1" x14ac:dyDescent="0.3">
      <c r="A39" s="4" t="s">
        <v>41</v>
      </c>
      <c r="B39" s="5" t="s">
        <v>42</v>
      </c>
      <c r="C39" s="37">
        <f>SUM(C40:C44)</f>
        <v>5595.5999999999995</v>
      </c>
      <c r="D39" s="43">
        <f>SUM(D40:D44)</f>
        <v>5645.7000000000007</v>
      </c>
      <c r="E39" s="43">
        <f>SUM(E40:E44)</f>
        <v>5082.2</v>
      </c>
      <c r="F39" s="23">
        <f t="shared" si="6"/>
        <v>90.018952477106453</v>
      </c>
    </row>
    <row r="40" spans="1:6" ht="39" customHeight="1" x14ac:dyDescent="0.3">
      <c r="A40" s="3" t="s">
        <v>43</v>
      </c>
      <c r="B40" s="6" t="s">
        <v>44</v>
      </c>
      <c r="C40" s="39">
        <v>4301.7</v>
      </c>
      <c r="D40" s="29">
        <v>4226.8</v>
      </c>
      <c r="E40" s="22">
        <v>3894.6</v>
      </c>
      <c r="F40" s="22">
        <f>E40*100/D40</f>
        <v>92.140626478659982</v>
      </c>
    </row>
    <row r="41" spans="1:6" ht="53.4" customHeight="1" x14ac:dyDescent="0.3">
      <c r="A41" s="11" t="s">
        <v>86</v>
      </c>
      <c r="B41" s="12" t="s">
        <v>90</v>
      </c>
      <c r="C41" s="39">
        <v>3.2</v>
      </c>
      <c r="D41" s="29"/>
      <c r="E41" s="22">
        <v>53.9</v>
      </c>
      <c r="F41" s="39" t="e">
        <f t="shared" ref="F41" si="10">E41*100/D41</f>
        <v>#DIV/0!</v>
      </c>
    </row>
    <row r="42" spans="1:6" ht="75.599999999999994" customHeight="1" x14ac:dyDescent="0.3">
      <c r="A42" s="42" t="s">
        <v>120</v>
      </c>
      <c r="B42" s="44" t="s">
        <v>121</v>
      </c>
      <c r="C42" s="45">
        <v>0.4</v>
      </c>
      <c r="D42" s="45">
        <v>0</v>
      </c>
      <c r="E42" s="45">
        <v>0</v>
      </c>
      <c r="F42" s="45" t="e">
        <f>E42*100/D42</f>
        <v>#DIV/0!</v>
      </c>
    </row>
    <row r="43" spans="1:6" ht="43.8" customHeight="1" x14ac:dyDescent="0.3">
      <c r="A43" s="42" t="s">
        <v>45</v>
      </c>
      <c r="B43" s="44" t="s">
        <v>46</v>
      </c>
      <c r="C43" s="45">
        <v>1283</v>
      </c>
      <c r="D43" s="45">
        <v>1418.9</v>
      </c>
      <c r="E43" s="45">
        <v>1119</v>
      </c>
      <c r="F43" s="45">
        <f>E43*100/D43</f>
        <v>78.863908661639286</v>
      </c>
    </row>
    <row r="44" spans="1:6" ht="46.8" customHeight="1" x14ac:dyDescent="0.3">
      <c r="A44" s="11" t="s">
        <v>92</v>
      </c>
      <c r="B44" s="12" t="s">
        <v>91</v>
      </c>
      <c r="C44" s="39">
        <v>7.3</v>
      </c>
      <c r="D44" s="29"/>
      <c r="E44" s="22">
        <v>14.7</v>
      </c>
      <c r="F44" s="39" t="e">
        <f t="shared" ref="F44:F55" si="11">E44*100/D44</f>
        <v>#DIV/0!</v>
      </c>
    </row>
    <row r="45" spans="1:6" ht="66" customHeight="1" x14ac:dyDescent="0.3">
      <c r="A45" s="13" t="s">
        <v>93</v>
      </c>
      <c r="B45" s="14" t="s">
        <v>88</v>
      </c>
      <c r="C45" s="37">
        <f>C46</f>
        <v>3.3</v>
      </c>
      <c r="D45" s="30">
        <f t="shared" ref="D45" si="12">D46</f>
        <v>7.8</v>
      </c>
      <c r="E45" s="23">
        <f>E46</f>
        <v>5.3</v>
      </c>
      <c r="F45" s="23">
        <f t="shared" si="11"/>
        <v>67.948717948717956</v>
      </c>
    </row>
    <row r="46" spans="1:6" ht="78" x14ac:dyDescent="0.3">
      <c r="A46" s="11" t="s">
        <v>89</v>
      </c>
      <c r="B46" s="12" t="s">
        <v>87</v>
      </c>
      <c r="C46" s="39">
        <v>3.3</v>
      </c>
      <c r="D46" s="29">
        <v>7.8</v>
      </c>
      <c r="E46" s="22">
        <v>5.3</v>
      </c>
      <c r="F46" s="22">
        <f t="shared" si="11"/>
        <v>67.948717948717956</v>
      </c>
    </row>
    <row r="47" spans="1:6" x14ac:dyDescent="0.3">
      <c r="A47" s="11"/>
      <c r="B47" s="14" t="s">
        <v>47</v>
      </c>
      <c r="C47" s="37">
        <f>C48+C50</f>
        <v>61.9</v>
      </c>
      <c r="D47" s="30">
        <f>D48+D50+D53</f>
        <v>694.4</v>
      </c>
      <c r="E47" s="43">
        <f>E48+E50+E53</f>
        <v>646.09999999999991</v>
      </c>
      <c r="F47" s="23">
        <f t="shared" ref="F47" si="13">E47*100/D47</f>
        <v>93.044354838709666</v>
      </c>
    </row>
    <row r="48" spans="1:6" ht="31.2" x14ac:dyDescent="0.3">
      <c r="A48" s="13" t="s">
        <v>96</v>
      </c>
      <c r="B48" s="14" t="s">
        <v>94</v>
      </c>
      <c r="C48" s="37">
        <f>C49</f>
        <v>57.3</v>
      </c>
      <c r="D48" s="30">
        <f>D49</f>
        <v>481.9</v>
      </c>
      <c r="E48" s="23">
        <f>E49</f>
        <v>444.9</v>
      </c>
      <c r="F48" s="39">
        <f t="shared" si="11"/>
        <v>92.322058518364813</v>
      </c>
    </row>
    <row r="49" spans="1:6" ht="93.6" x14ac:dyDescent="0.3">
      <c r="A49" s="11" t="s">
        <v>95</v>
      </c>
      <c r="B49" s="12" t="s">
        <v>97</v>
      </c>
      <c r="C49" s="39">
        <v>57.3</v>
      </c>
      <c r="D49" s="29">
        <v>481.9</v>
      </c>
      <c r="E49" s="22">
        <v>444.9</v>
      </c>
      <c r="F49" s="39">
        <f t="shared" si="11"/>
        <v>92.322058518364813</v>
      </c>
    </row>
    <row r="50" spans="1:6" x14ac:dyDescent="0.3">
      <c r="A50" s="13" t="s">
        <v>48</v>
      </c>
      <c r="B50" s="5" t="s">
        <v>49</v>
      </c>
      <c r="C50" s="20">
        <f>C51+C52</f>
        <v>4.5999999999999996</v>
      </c>
      <c r="D50" s="20">
        <f>D51+D52</f>
        <v>12.5</v>
      </c>
      <c r="E50" s="20">
        <f>E51+E52</f>
        <v>1.2</v>
      </c>
      <c r="F50" s="20">
        <f t="shared" si="11"/>
        <v>9.6</v>
      </c>
    </row>
    <row r="51" spans="1:6" ht="92.4" customHeight="1" x14ac:dyDescent="0.3">
      <c r="A51" s="3" t="s">
        <v>50</v>
      </c>
      <c r="B51" s="12" t="s">
        <v>51</v>
      </c>
      <c r="C51" s="21">
        <v>4.5999999999999996</v>
      </c>
      <c r="D51" s="21">
        <v>12.5</v>
      </c>
      <c r="E51" s="21">
        <v>1.2</v>
      </c>
      <c r="F51" s="21">
        <f t="shared" si="11"/>
        <v>9.6</v>
      </c>
    </row>
    <row r="52" spans="1:6" ht="28.2" hidden="1" customHeight="1" x14ac:dyDescent="0.3">
      <c r="A52" s="3" t="s">
        <v>74</v>
      </c>
      <c r="B52" s="6" t="s">
        <v>73</v>
      </c>
      <c r="C52" s="21">
        <v>0</v>
      </c>
      <c r="D52" s="21">
        <v>0</v>
      </c>
      <c r="E52" s="21">
        <v>0</v>
      </c>
      <c r="F52" s="21" t="e">
        <f t="shared" si="11"/>
        <v>#DIV/0!</v>
      </c>
    </row>
    <row r="53" spans="1:6" ht="28.2" customHeight="1" x14ac:dyDescent="0.3">
      <c r="A53" s="26" t="s">
        <v>111</v>
      </c>
      <c r="B53" s="27" t="s">
        <v>112</v>
      </c>
      <c r="C53" s="20">
        <f>C54</f>
        <v>0</v>
      </c>
      <c r="D53" s="20">
        <f>D54</f>
        <v>200</v>
      </c>
      <c r="E53" s="20">
        <f>E54</f>
        <v>200</v>
      </c>
      <c r="F53" s="21">
        <f t="shared" si="11"/>
        <v>100</v>
      </c>
    </row>
    <row r="54" spans="1:6" ht="28.2" customHeight="1" x14ac:dyDescent="0.3">
      <c r="A54" s="24" t="s">
        <v>111</v>
      </c>
      <c r="B54" s="25" t="s">
        <v>110</v>
      </c>
      <c r="C54" s="21"/>
      <c r="D54" s="21">
        <v>200</v>
      </c>
      <c r="E54" s="21">
        <v>200</v>
      </c>
      <c r="F54" s="21">
        <f t="shared" si="11"/>
        <v>100</v>
      </c>
    </row>
    <row r="55" spans="1:6" x14ac:dyDescent="0.3">
      <c r="A55" s="4" t="s">
        <v>52</v>
      </c>
      <c r="B55" s="5" t="s">
        <v>53</v>
      </c>
      <c r="C55" s="37">
        <f>C56+C69</f>
        <v>3627.9</v>
      </c>
      <c r="D55" s="30">
        <f>D56</f>
        <v>66625.8</v>
      </c>
      <c r="E55" s="23">
        <f>E56</f>
        <v>66625.8</v>
      </c>
      <c r="F55" s="23">
        <f t="shared" si="11"/>
        <v>100</v>
      </c>
    </row>
    <row r="56" spans="1:6" ht="31.2" x14ac:dyDescent="0.3">
      <c r="A56" s="4" t="s">
        <v>54</v>
      </c>
      <c r="B56" s="5" t="s">
        <v>55</v>
      </c>
      <c r="C56" s="37">
        <f>C57+C61+C66</f>
        <v>3580.9</v>
      </c>
      <c r="D56" s="30">
        <f>D57+D61+D66</f>
        <v>66625.8</v>
      </c>
      <c r="E56" s="23">
        <f>E57+E61+E66</f>
        <v>66625.8</v>
      </c>
      <c r="F56" s="23">
        <f t="shared" ref="F56:F57" si="14">E56*100/D56</f>
        <v>100</v>
      </c>
    </row>
    <row r="57" spans="1:6" ht="31.2" x14ac:dyDescent="0.3">
      <c r="A57" s="4" t="s">
        <v>56</v>
      </c>
      <c r="B57" s="5" t="s">
        <v>57</v>
      </c>
      <c r="C57" s="37">
        <f>C58+C60</f>
        <v>1225.3</v>
      </c>
      <c r="D57" s="41">
        <f>D58+D60</f>
        <v>826.9</v>
      </c>
      <c r="E57" s="41">
        <f>E58+E60</f>
        <v>826.9</v>
      </c>
      <c r="F57" s="23">
        <f t="shared" si="14"/>
        <v>100</v>
      </c>
    </row>
    <row r="58" spans="1:6" x14ac:dyDescent="0.3">
      <c r="A58" s="3" t="s">
        <v>58</v>
      </c>
      <c r="B58" s="6" t="s">
        <v>59</v>
      </c>
      <c r="C58" s="39">
        <f t="shared" ref="C58:E58" si="15">C59</f>
        <v>1065.3</v>
      </c>
      <c r="D58" s="29">
        <f t="shared" si="15"/>
        <v>776.9</v>
      </c>
      <c r="E58" s="22">
        <f t="shared" si="15"/>
        <v>776.9</v>
      </c>
      <c r="F58" s="22">
        <f>E58*100/D58</f>
        <v>100</v>
      </c>
    </row>
    <row r="59" spans="1:6" ht="31.2" x14ac:dyDescent="0.3">
      <c r="A59" s="3" t="s">
        <v>60</v>
      </c>
      <c r="B59" s="6" t="s">
        <v>61</v>
      </c>
      <c r="C59" s="39">
        <v>1065.3</v>
      </c>
      <c r="D59" s="29">
        <v>776.9</v>
      </c>
      <c r="E59" s="22">
        <v>776.9</v>
      </c>
      <c r="F59" s="22">
        <f t="shared" ref="F59:F61" si="16">E59*100/D59</f>
        <v>100</v>
      </c>
    </row>
    <row r="60" spans="1:6" ht="21.6" customHeight="1" x14ac:dyDescent="0.3">
      <c r="A60" s="36" t="s">
        <v>113</v>
      </c>
      <c r="B60" s="38" t="s">
        <v>114</v>
      </c>
      <c r="C60" s="39">
        <v>160</v>
      </c>
      <c r="D60" s="39">
        <v>50</v>
      </c>
      <c r="E60" s="39">
        <v>50</v>
      </c>
      <c r="F60" s="39">
        <f t="shared" si="16"/>
        <v>100</v>
      </c>
    </row>
    <row r="61" spans="1:6" ht="42" customHeight="1" x14ac:dyDescent="0.3">
      <c r="A61" s="9" t="s">
        <v>76</v>
      </c>
      <c r="B61" s="10" t="s">
        <v>77</v>
      </c>
      <c r="C61" s="37">
        <f>SUM(C62:C64)</f>
        <v>2081</v>
      </c>
      <c r="D61" s="30">
        <f>SUM(D62:D64)</f>
        <v>65505.9</v>
      </c>
      <c r="E61" s="23">
        <f>SUM(E62:E64)</f>
        <v>65505.9</v>
      </c>
      <c r="F61" s="23">
        <f t="shared" si="16"/>
        <v>100</v>
      </c>
    </row>
    <row r="62" spans="1:6" ht="52.8" customHeight="1" x14ac:dyDescent="0.3">
      <c r="A62" s="15" t="s">
        <v>100</v>
      </c>
      <c r="B62" s="16" t="s">
        <v>101</v>
      </c>
      <c r="C62" s="39">
        <v>0</v>
      </c>
      <c r="D62" s="29">
        <v>2266.1</v>
      </c>
      <c r="E62" s="22">
        <v>2266.1</v>
      </c>
      <c r="F62" s="22">
        <f t="shared" ref="F62:F64" si="17">E62*100/D62</f>
        <v>100</v>
      </c>
    </row>
    <row r="63" spans="1:6" ht="52.8" customHeight="1" x14ac:dyDescent="0.3">
      <c r="A63" s="15" t="s">
        <v>103</v>
      </c>
      <c r="B63" s="16" t="s">
        <v>102</v>
      </c>
      <c r="C63" s="39">
        <v>0</v>
      </c>
      <c r="D63" s="29">
        <v>59939.8</v>
      </c>
      <c r="E63" s="22">
        <v>59939.8</v>
      </c>
      <c r="F63" s="22">
        <f t="shared" si="17"/>
        <v>100</v>
      </c>
    </row>
    <row r="64" spans="1:6" ht="34.799999999999997" customHeight="1" x14ac:dyDescent="0.3">
      <c r="A64" s="15" t="s">
        <v>75</v>
      </c>
      <c r="B64" s="16" t="s">
        <v>78</v>
      </c>
      <c r="C64" s="39">
        <v>2081</v>
      </c>
      <c r="D64" s="29">
        <v>3300</v>
      </c>
      <c r="E64" s="22">
        <v>3300</v>
      </c>
      <c r="F64" s="22">
        <f t="shared" si="17"/>
        <v>100</v>
      </c>
    </row>
    <row r="65" spans="1:6" ht="0.6" customHeight="1" x14ac:dyDescent="0.3">
      <c r="A65" s="15" t="s">
        <v>98</v>
      </c>
      <c r="B65" s="16" t="s">
        <v>99</v>
      </c>
      <c r="C65" s="39">
        <v>0</v>
      </c>
      <c r="D65" s="29">
        <v>0</v>
      </c>
      <c r="E65" s="22">
        <v>0</v>
      </c>
      <c r="F65" s="22" t="e">
        <f t="shared" ref="F65" si="18">E65*100/D65</f>
        <v>#DIV/0!</v>
      </c>
    </row>
    <row r="66" spans="1:6" ht="38.4" customHeight="1" x14ac:dyDescent="0.3">
      <c r="A66" s="28" t="s">
        <v>62</v>
      </c>
      <c r="B66" s="17" t="s">
        <v>104</v>
      </c>
      <c r="C66" s="37">
        <f>C67+C68</f>
        <v>274.60000000000002</v>
      </c>
      <c r="D66" s="30">
        <f>D67+D68</f>
        <v>293</v>
      </c>
      <c r="E66" s="23">
        <f>E67+E68</f>
        <v>293</v>
      </c>
      <c r="F66" s="23">
        <f>E66*100/D66</f>
        <v>100</v>
      </c>
    </row>
    <row r="67" spans="1:6" ht="45.6" customHeight="1" x14ac:dyDescent="0.3">
      <c r="A67" s="15" t="s">
        <v>63</v>
      </c>
      <c r="B67" s="16" t="s">
        <v>64</v>
      </c>
      <c r="C67" s="39">
        <v>33</v>
      </c>
      <c r="D67" s="29">
        <v>33</v>
      </c>
      <c r="E67" s="22">
        <v>33</v>
      </c>
      <c r="F67" s="22">
        <f>E67*100/D67</f>
        <v>100</v>
      </c>
    </row>
    <row r="68" spans="1:6" ht="51" customHeight="1" x14ac:dyDescent="0.3">
      <c r="A68" s="15" t="s">
        <v>65</v>
      </c>
      <c r="B68" s="16" t="s">
        <v>66</v>
      </c>
      <c r="C68" s="39">
        <v>241.6</v>
      </c>
      <c r="D68" s="29">
        <v>260</v>
      </c>
      <c r="E68" s="22">
        <v>260</v>
      </c>
      <c r="F68" s="22">
        <f>E68*100/D68</f>
        <v>100</v>
      </c>
    </row>
    <row r="69" spans="1:6" ht="46.8" customHeight="1" x14ac:dyDescent="0.3">
      <c r="A69" s="15" t="s">
        <v>52</v>
      </c>
      <c r="B69" s="15" t="s">
        <v>53</v>
      </c>
      <c r="C69" s="39">
        <f>C70+C71</f>
        <v>47</v>
      </c>
      <c r="D69" s="40">
        <f>D70+D71</f>
        <v>0</v>
      </c>
      <c r="E69" s="22">
        <f>E70+E71</f>
        <v>-0.10000000000000142</v>
      </c>
      <c r="F69" s="22" t="e">
        <f t="shared" ref="F69:F71" si="19">E69*100/D69</f>
        <v>#DIV/0!</v>
      </c>
    </row>
    <row r="70" spans="1:6" ht="61.8" customHeight="1" x14ac:dyDescent="0.3">
      <c r="A70" s="15" t="s">
        <v>105</v>
      </c>
      <c r="B70" s="16" t="s">
        <v>107</v>
      </c>
      <c r="C70" s="39">
        <v>47</v>
      </c>
      <c r="D70" s="29">
        <v>0</v>
      </c>
      <c r="E70" s="22">
        <v>20.7</v>
      </c>
      <c r="F70" s="22" t="e">
        <f t="shared" si="19"/>
        <v>#DIV/0!</v>
      </c>
    </row>
    <row r="71" spans="1:6" ht="51.6" customHeight="1" x14ac:dyDescent="0.3">
      <c r="A71" s="15" t="s">
        <v>106</v>
      </c>
      <c r="B71" s="16" t="s">
        <v>108</v>
      </c>
      <c r="C71" s="39">
        <v>0</v>
      </c>
      <c r="D71" s="29">
        <v>0</v>
      </c>
      <c r="E71" s="22">
        <v>-20.8</v>
      </c>
      <c r="F71" s="22" t="e">
        <f t="shared" si="19"/>
        <v>#DIV/0!</v>
      </c>
    </row>
    <row r="72" spans="1:6" x14ac:dyDescent="0.3">
      <c r="A72" s="4" t="s">
        <v>67</v>
      </c>
      <c r="B72" s="5"/>
      <c r="C72" s="37">
        <f>C12+C55+C53</f>
        <v>17513.599999999999</v>
      </c>
      <c r="D72" s="43">
        <f>D12+D55</f>
        <v>80511.5</v>
      </c>
      <c r="E72" s="43">
        <f>E12+E55</f>
        <v>80541.600000000006</v>
      </c>
      <c r="F72" s="23">
        <f>E72*100/D72</f>
        <v>100.03738596349591</v>
      </c>
    </row>
    <row r="73" spans="1:6" x14ac:dyDescent="0.3">
      <c r="A73" s="8"/>
    </row>
    <row r="74" spans="1:6" x14ac:dyDescent="0.3">
      <c r="A74" s="8"/>
    </row>
    <row r="75" spans="1:6" x14ac:dyDescent="0.3">
      <c r="A75" s="34">
        <v>44935</v>
      </c>
    </row>
    <row r="76" spans="1:6" x14ac:dyDescent="0.3">
      <c r="A76" s="8"/>
    </row>
    <row r="77" spans="1:6" x14ac:dyDescent="0.3">
      <c r="A77" s="8"/>
    </row>
    <row r="78" spans="1:6" x14ac:dyDescent="0.3">
      <c r="A78" s="8"/>
    </row>
    <row r="79" spans="1:6" x14ac:dyDescent="0.3">
      <c r="A79" s="8"/>
    </row>
    <row r="80" spans="1:6" x14ac:dyDescent="0.3">
      <c r="A80" s="8"/>
    </row>
    <row r="81" spans="1:1" x14ac:dyDescent="0.3">
      <c r="A81" s="8"/>
    </row>
    <row r="82" spans="1:1" x14ac:dyDescent="0.3">
      <c r="A82" s="8"/>
    </row>
    <row r="83" spans="1:1" x14ac:dyDescent="0.3">
      <c r="A83" s="8"/>
    </row>
    <row r="84" spans="1:1" x14ac:dyDescent="0.3">
      <c r="A84" s="8"/>
    </row>
    <row r="85" spans="1:1" x14ac:dyDescent="0.3">
      <c r="A85" s="8"/>
    </row>
    <row r="86" spans="1:1" x14ac:dyDescent="0.3">
      <c r="A86" s="8"/>
    </row>
    <row r="87" spans="1:1" x14ac:dyDescent="0.3">
      <c r="A87" s="8"/>
    </row>
    <row r="88" spans="1:1" x14ac:dyDescent="0.3">
      <c r="A88" s="8"/>
    </row>
    <row r="89" spans="1:1" x14ac:dyDescent="0.3">
      <c r="A89" s="8"/>
    </row>
    <row r="90" spans="1:1" x14ac:dyDescent="0.3">
      <c r="A90" s="8"/>
    </row>
    <row r="91" spans="1:1" x14ac:dyDescent="0.3">
      <c r="A91" s="8"/>
    </row>
    <row r="92" spans="1:1" x14ac:dyDescent="0.3">
      <c r="A92" s="2"/>
    </row>
    <row r="93" spans="1:1" x14ac:dyDescent="0.3">
      <c r="A93" s="2"/>
    </row>
    <row r="94" spans="1:1" x14ac:dyDescent="0.3">
      <c r="A94" s="2"/>
    </row>
    <row r="95" spans="1:1" x14ac:dyDescent="0.3">
      <c r="A95" s="2"/>
    </row>
    <row r="96" spans="1:1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</sheetData>
  <mergeCells count="22">
    <mergeCell ref="B2:F2"/>
    <mergeCell ref="B3:F3"/>
    <mergeCell ref="B4:F4"/>
    <mergeCell ref="B5:F5"/>
    <mergeCell ref="A10:A11"/>
    <mergeCell ref="B10:B11"/>
    <mergeCell ref="A7:F8"/>
    <mergeCell ref="F10:F11"/>
    <mergeCell ref="C10:C11"/>
    <mergeCell ref="D10:D11"/>
    <mergeCell ref="A15:A16"/>
    <mergeCell ref="B15:B16"/>
    <mergeCell ref="F15:F16"/>
    <mergeCell ref="E15:E16"/>
    <mergeCell ref="D15:D16"/>
    <mergeCell ref="C15:C16"/>
    <mergeCell ref="A27:A29"/>
    <mergeCell ref="B27:B29"/>
    <mergeCell ref="F27:F29"/>
    <mergeCell ref="C27:C29"/>
    <mergeCell ref="E27:E29"/>
    <mergeCell ref="D27:D29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Доходы.№2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</dc:creator>
  <cp:lastModifiedBy>Buhgalteria-0002</cp:lastModifiedBy>
  <cp:lastPrinted>2022-10-25T07:15:53Z</cp:lastPrinted>
  <dcterms:created xsi:type="dcterms:W3CDTF">2015-06-05T18:17:20Z</dcterms:created>
  <dcterms:modified xsi:type="dcterms:W3CDTF">2023-07-05T07:31:39Z</dcterms:modified>
</cp:coreProperties>
</file>